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psS2\Downloads\"/>
    </mc:Choice>
  </mc:AlternateContent>
  <xr:revisionPtr revIDLastSave="0" documentId="13_ncr:1_{ACD1F009-50CF-41DD-8D67-C48442B4FA89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Monthly NSA" sheetId="2" r:id="rId1"/>
    <sheet name="Annual NSA" sheetId="1" r:id="rId2"/>
    <sheet name="Pessimistic Forecast, Quarterly" sheetId="7" r:id="rId3"/>
    <sheet name="Pessimistic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9" i="2" l="1"/>
  <c r="N549" i="2"/>
  <c r="D549" i="2"/>
  <c r="E549" i="2"/>
  <c r="D107" i="7"/>
  <c r="H107" i="7"/>
  <c r="D108" i="7"/>
  <c r="H108" i="7"/>
  <c r="D109" i="7"/>
  <c r="H109" i="7"/>
  <c r="D110" i="7"/>
  <c r="H110" i="7"/>
  <c r="D111" i="7"/>
  <c r="H111" i="7"/>
  <c r="D112" i="7"/>
  <c r="H112" i="7"/>
  <c r="D113" i="7"/>
  <c r="H113" i="7"/>
  <c r="D114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P548" i="2" l="1"/>
  <c r="Q548" i="2"/>
  <c r="N548" i="2"/>
  <c r="M548" i="2"/>
  <c r="G548" i="2"/>
  <c r="H548" i="2"/>
  <c r="E548" i="2"/>
  <c r="D548" i="2"/>
  <c r="Q544" i="2"/>
  <c r="Q545" i="2"/>
  <c r="Q546" i="2"/>
  <c r="Q547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Q542" i="2"/>
  <c r="Q543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Q538" i="2" l="1"/>
  <c r="Q539" i="2"/>
  <c r="Q540" i="2"/>
  <c r="Q541" i="2"/>
  <c r="P540" i="2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Q529" i="2"/>
  <c r="Q530" i="2"/>
  <c r="Q531" i="2"/>
  <c r="Q532" i="2"/>
  <c r="Q533" i="2"/>
  <c r="Q534" i="2"/>
  <c r="Q535" i="2"/>
  <c r="Q536" i="2"/>
  <c r="Q537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Q526" i="2"/>
  <c r="Q527" i="2"/>
  <c r="Q528" i="2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495" i="2"/>
  <c r="Q510" i="2"/>
  <c r="P510" i="2"/>
  <c r="Q509" i="2"/>
  <c r="Q508" i="2"/>
  <c r="P508" i="2"/>
  <c r="Q507" i="2"/>
  <c r="Q506" i="2"/>
  <c r="P506" i="2"/>
  <c r="Q505" i="2"/>
  <c r="Q504" i="2"/>
  <c r="P504" i="2"/>
  <c r="Q503" i="2"/>
  <c r="Q502" i="2"/>
  <c r="P502" i="2"/>
  <c r="Q501" i="2"/>
  <c r="Q500" i="2"/>
  <c r="P500" i="2"/>
  <c r="Q499" i="2"/>
  <c r="Q498" i="2"/>
  <c r="P498" i="2"/>
  <c r="Q497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3" i="2"/>
  <c r="Q492" i="2"/>
  <c r="P492" i="2"/>
  <c r="Q491" i="2"/>
  <c r="Q490" i="2"/>
  <c r="P490" i="2"/>
  <c r="Q489" i="2"/>
  <c r="Q488" i="2"/>
  <c r="P488" i="2"/>
  <c r="Q487" i="2"/>
  <c r="Q486" i="2"/>
  <c r="P486" i="2"/>
  <c r="Q485" i="2"/>
  <c r="Q484" i="2"/>
  <c r="P484" i="2"/>
  <c r="Q483" i="2"/>
  <c r="Q482" i="2"/>
  <c r="P482" i="2"/>
  <c r="Q481" i="2"/>
  <c r="Q480" i="2"/>
  <c r="P480" i="2"/>
  <c r="Q479" i="2"/>
  <c r="Q478" i="2"/>
  <c r="P478" i="2"/>
  <c r="Q477" i="2"/>
  <c r="Q476" i="2"/>
  <c r="P476" i="2"/>
  <c r="Q475" i="2"/>
  <c r="Q474" i="2"/>
  <c r="P474" i="2"/>
  <c r="Q473" i="2"/>
  <c r="Q472" i="2"/>
  <c r="P472" i="2"/>
  <c r="Q471" i="2"/>
  <c r="Q470" i="2"/>
  <c r="P470" i="2"/>
  <c r="Q469" i="2"/>
  <c r="Q468" i="2"/>
  <c r="P468" i="2"/>
  <c r="Q467" i="2"/>
  <c r="Q466" i="2"/>
  <c r="P466" i="2"/>
  <c r="Q465" i="2"/>
  <c r="Q464" i="2"/>
  <c r="P464" i="2"/>
  <c r="Q463" i="2"/>
  <c r="Q462" i="2"/>
  <c r="P462" i="2"/>
  <c r="Q461" i="2"/>
  <c r="Q460" i="2"/>
  <c r="P460" i="2"/>
  <c r="Q459" i="2"/>
  <c r="Q458" i="2"/>
  <c r="P458" i="2"/>
  <c r="Q457" i="2"/>
  <c r="Q456" i="2"/>
  <c r="P456" i="2"/>
  <c r="Q455" i="2"/>
  <c r="Q454" i="2"/>
  <c r="P454" i="2"/>
  <c r="Q453" i="2"/>
  <c r="Q452" i="2"/>
  <c r="P452" i="2"/>
  <c r="Q451" i="2"/>
  <c r="Q450" i="2"/>
  <c r="P450" i="2"/>
  <c r="Q449" i="2"/>
  <c r="Q448" i="2"/>
  <c r="P448" i="2"/>
  <c r="Q447" i="2"/>
  <c r="Q446" i="2"/>
  <c r="P446" i="2"/>
  <c r="Q445" i="2"/>
  <c r="Q444" i="2"/>
  <c r="P444" i="2"/>
  <c r="Q443" i="2"/>
  <c r="Q442" i="2"/>
  <c r="P442" i="2"/>
  <c r="Q441" i="2"/>
  <c r="Q440" i="2"/>
  <c r="P440" i="2"/>
  <c r="Q439" i="2"/>
  <c r="Q438" i="2"/>
  <c r="P438" i="2"/>
  <c r="Q437" i="2"/>
  <c r="Q436" i="2"/>
  <c r="P436" i="2"/>
  <c r="Q435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<sst xmlns="http://schemas.openxmlformats.org/spreadsheetml/2006/main" count="463" uniqueCount="145">
  <si>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</si>
  <si>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</si>
  <si>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</si>
  <si>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</si>
  <si>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</si>
  <si>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</si>
  <si>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</si>
  <si>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</si>
  <si>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</si>
  <si>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</si>
  <si>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</si>
  <si>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</si>
  <si>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</si>
  <si>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</si>
  <si>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</si>
  <si>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</si>
  <si>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</si>
  <si>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</si>
  <si>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</si>
  <si>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</si>
  <si>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</si>
  <si>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</si>
  <si>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</si>
  <si>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</si>
  <si>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</si>
  <si>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</si>
  <si>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</si>
  <si>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</si>
  <si>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</si>
  <si>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</si>
  <si>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</si>
  <si>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</si>
  <si>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</si>
  <si>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</si>
  <si>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</si>
  <si>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</si>
  <si>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</si>
  <si>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</si>
  <si>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</si>
  <si>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</si>
  <si>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</si>
  <si>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</si>
  <si>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</si>
  <si>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</si>
  <si>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</si>
  <si>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</si>
  <si>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</si>
  <si>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</si>
  <si>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</si>
  <si>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</si>
  <si>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</si>
  <si>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</si>
  <si>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</si>
  <si>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</si>
  <si>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</si>
  <si>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</si>
  <si>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</si>
  <si>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</si>
  <si>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</si>
  <si>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</si>
  <si>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</si>
  <si>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</si>
  <si>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</si>
  <si>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</si>
  <si>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</si>
  <si>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</si>
  <si>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</si>
  <si>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</si>
  <si>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</si>
  <si>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</si>
  <si>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</si>
  <si>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</si>
  <si>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</si>
  <si>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</si>
  <si>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</si>
  <si>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</si>
  <si>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</si>
  <si>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</si>
  <si>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</si>
  <si>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</si>
  <si>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</si>
  <si>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</si>
  <si>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</si>
  <si>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</si>
  <si>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</si>
  <si>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</si>
  <si>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</si>
  <si>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</si>
  <si>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</si>
  <si>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</si>
  <si>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</si>
  <si>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</si>
  <si>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</si>
  <si>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</si>
  <si>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</si>
  <si>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</si>
  <si>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</si>
  <si>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</si>
  <si>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</si>
  <si>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</si>
  <si>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</si>
  <si>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</si>
  <si>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</si>
  <si>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</si>
  <si>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</si>
  <si>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</si>
  <si>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</si>
  <si>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</si>
  <si>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</si>
  <si>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</si>
  <si>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</si>
  <si>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</si>
  <si>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</si>
  <si>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</si>
  <si>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</si>
  <si>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</si>
  <si>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</si>
  <si>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</si>
  <si>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</si>
  <si>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</si>
  <si>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</si>
  <si>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</si>
  <si>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</si>
  <si>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</si>
  <si>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</si>
  <si>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</si>
  <si>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</si>
  <si>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</si>
  <si>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</si>
  <si>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</si>
  <si>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</si>
  <si>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</si>
  <si>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</si>
  <si>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</si>
  <si>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</si>
  <si>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</si>
  <si>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</si>
  <si>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</si>
  <si>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</si>
  <si>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</si>
  <si>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</si>
  <si>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</si>
  <si>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</si>
  <si>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</si>
  <si>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>OERF Seattle MSA CPI-U and CPI-W, baseline scenario forecast, February 2025.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</si>
</sst>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6" fontId="0" fillId="0" borderId="0" xfId="0" applyNumberFormat="1" applyFill="1"/>
    <xf numFmtId="0" fontId="0" fillId="0" borderId="0" xfId="0" applyFill="1"/>
    <xf numFmtId="166" fontId="0" fillId="0" borderId="0" xfId="0" applyNumberFormat="1" applyFill="1" applyAlignment="1">
      <alignment horizontal="right"/>
    </xf>
    <xf numFmtId="0" fontId="7" fillId="0" borderId="2" xfId="3" applyBorder="1"/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57"/>
  <sheetViews>
    <sheetView tabSelected="1" zoomScaleNormal="100" workbookViewId="0">
      <pane ySplit="6" topLeftCell="A523" activePane="bottomLeft" state="frozen"/>
      <selection pane="bottomLeft" activeCell="C549" sqref="C549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48" t="s">
        <v>2</v>
      </c>
      <c r="D4" s="49"/>
      <c r="E4" s="50"/>
      <c r="F4" s="48" t="s">
        <v>3</v>
      </c>
      <c r="G4" s="49"/>
      <c r="H4" s="50"/>
      <c r="I4" s="7"/>
      <c r="J4" s="7"/>
      <c r="K4" s="18"/>
      <c r="L4" s="48" t="s">
        <v>2</v>
      </c>
      <c r="M4" s="49"/>
      <c r="N4" s="50"/>
      <c r="O4" s="48" t="s">
        <v>3</v>
      </c>
      <c r="P4" s="49"/>
      <c r="Q4" s="50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4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47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46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ref="G548" si="67">F548/F536-1</f>
        <v>2.5217012894803048E-2</v>
      </c>
      <c r="H548" s="17">
        <f t="shared" ref="H548" si="68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358.096</v>
      </c>
      <c r="P548" s="11">
        <f t="shared" ref="P548" si="69">O548/O536-1</f>
        <v>4.5880830755840707E-2</v>
      </c>
      <c r="Q548" s="17">
        <f t="shared" ref="Q548" si="70">AVERAGE(O537:O548)/AVERAGE(O525:O536)-1</f>
        <v>3.5417322857932865E-2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71">C549/C537-1</f>
        <v>2.3907252538964974E-2</v>
      </c>
      <c r="E549" s="17">
        <f t="shared" ref="E549" si="72">AVERAGE(C538:C549)/AVERAGE(C526:C537)-1</f>
        <v>2.8243337399556312E-2</v>
      </c>
      <c r="H549" s="56"/>
      <c r="K549" s="20">
        <v>45717</v>
      </c>
      <c r="L549" s="5">
        <v>313.25</v>
      </c>
      <c r="M549" s="11">
        <f t="shared" ref="M549" si="73">L549/L537-1</f>
        <v>2.2016169551911435E-2</v>
      </c>
      <c r="N549" s="17">
        <f t="shared" ref="N549" si="74">AVERAGE(L538:L549)/AVERAGE(L526:L537)-1</f>
        <v>2.7182228529601282E-2</v>
      </c>
      <c r="Q549" s="56"/>
    </row>
    <row r="551" spans="2:17" x14ac:dyDescent="0.2">
      <c r="B551" s="2" t="s">
        <v>11</v>
      </c>
    </row>
    <row r="552" spans="2:17" x14ac:dyDescent="0.2">
      <c r="B552" s="4" t="s">
        <v>12</v>
      </c>
    </row>
    <row r="553" spans="2:17" x14ac:dyDescent="0.2">
      <c r="B553" s="4" t="s">
        <v>13</v>
      </c>
    </row>
    <row r="554" spans="2:17" x14ac:dyDescent="0.2">
      <c r="B554" s="4" t="s">
        <v>14</v>
      </c>
    </row>
    <row r="555" spans="2:17" x14ac:dyDescent="0.2">
      <c r="B555" s="12" t="s">
        <v>15</v>
      </c>
    </row>
    <row r="556" spans="2:17" x14ac:dyDescent="0.2">
      <c r="B556" s="12" t="s">
        <v>16</v>
      </c>
    </row>
    <row r="557" spans="2:17" x14ac:dyDescent="0.2">
      <c r="B557" s="12" t="s">
        <v>17</v>
      </c>
    </row>
  </sheetData>
  <mergeCells count="4">
    <mergeCell ref="L4:N4"/>
    <mergeCell ref="O4:Q4"/>
    <mergeCell ref="C4:E4"/>
    <mergeCell ref="F4:H4"/>
  </mergeCells>
  <hyperlinks>
    <hyperlink ref="B557" r:id="rId1" display="https://www.bls.gov/regions/west/wa_seattle_cmsa.htm" xr:uid="{00000000-0004-0000-0000-000000000000}"/>
    <hyperlink ref="B556" r:id="rId2" display="https://www.bls.gov/cpi/data.htm" xr:uid="{00000000-0004-0000-0000-000001000000}"/>
    <hyperlink ref="B555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2"/>
  <sheetViews>
    <sheetView zoomScaleNormal="100" workbookViewId="0">
      <pane ySplit="6" topLeftCell="A47" activePane="bottomLeft" state="frozen"/>
      <selection pane="bottomLeft" activeCell="C71" sqref="C71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0</v>
      </c>
      <c r="J2" s="6" t="s">
        <v>1</v>
      </c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1" t="s">
        <v>2</v>
      </c>
      <c r="D4" s="52"/>
      <c r="E4" s="51" t="s">
        <v>3</v>
      </c>
      <c r="F4" s="52"/>
      <c r="G4" s="7"/>
      <c r="H4" s="7"/>
      <c r="I4" s="30"/>
      <c r="J4" s="51" t="s">
        <v>2</v>
      </c>
      <c r="K4" s="52"/>
      <c r="L4" s="51" t="s">
        <v>3</v>
      </c>
      <c r="M4" s="52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1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1" si="6">+C67/C66-1</f>
        <v>1.2336841940568721E-2</v>
      </c>
      <c r="E67" s="35">
        <v>282.69299999999998</v>
      </c>
      <c r="F67" s="34">
        <f t="shared" ref="F67:F71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1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G72" s="11"/>
      <c r="H72" s="11"/>
      <c r="I72" s="2"/>
    </row>
    <row r="73" spans="1:13" x14ac:dyDescent="0.2">
      <c r="A73" s="11"/>
      <c r="B73" s="2" t="s">
        <v>11</v>
      </c>
      <c r="G73" s="11"/>
      <c r="H73" s="11"/>
      <c r="I73" s="4"/>
    </row>
    <row r="74" spans="1:13" x14ac:dyDescent="0.2">
      <c r="A74" s="11"/>
      <c r="B74" s="4" t="s">
        <v>12</v>
      </c>
      <c r="G74" s="11"/>
      <c r="H74" s="11"/>
      <c r="I74" s="4"/>
    </row>
    <row r="75" spans="1:13" x14ac:dyDescent="0.2">
      <c r="A75" s="11"/>
      <c r="B75" s="4" t="s">
        <v>13</v>
      </c>
      <c r="G75" s="11"/>
      <c r="H75" s="11"/>
      <c r="I75" s="4"/>
    </row>
    <row r="76" spans="1:13" x14ac:dyDescent="0.2">
      <c r="A76" s="11"/>
      <c r="B76" s="4" t="s">
        <v>14</v>
      </c>
      <c r="G76" s="11"/>
      <c r="H76" s="11"/>
      <c r="I76" s="12"/>
    </row>
    <row r="77" spans="1:13" x14ac:dyDescent="0.2">
      <c r="A77" s="11"/>
      <c r="B77" s="12" t="s">
        <v>15</v>
      </c>
      <c r="G77" s="11"/>
      <c r="H77" s="11"/>
      <c r="I77" s="12"/>
    </row>
    <row r="78" spans="1:13" x14ac:dyDescent="0.2">
      <c r="A78" s="11"/>
      <c r="B78" s="12" t="s">
        <v>16</v>
      </c>
      <c r="G78" s="11"/>
      <c r="H78" s="11"/>
      <c r="I78" s="12"/>
    </row>
    <row r="79" spans="1:13" x14ac:dyDescent="0.2">
      <c r="A79" s="11"/>
      <c r="B79" s="12" t="s">
        <v>17</v>
      </c>
      <c r="G79" s="11"/>
      <c r="H79" s="11"/>
    </row>
    <row r="80" spans="1:13" x14ac:dyDescent="0.2">
      <c r="A80" s="11"/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/>
      <c r="G499"/>
      <c r="H499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</sheetData>
  <mergeCells count="4">
    <mergeCell ref="C4:D4"/>
    <mergeCell ref="E4:F4"/>
    <mergeCell ref="J4:K4"/>
    <mergeCell ref="L4:M4"/>
  </mergeCells>
  <phoneticPr fontId="3" type="noConversion"/>
  <hyperlinks>
    <hyperlink ref="B79" r:id="rId1" display="https://www.bls.gov/regions/west/wa_seattle_cmsa.htm" xr:uid="{00000000-0004-0000-0100-000000000000}"/>
    <hyperlink ref="B78" r:id="rId2" display="https://www.bls.gov/cpi/data.htm" xr:uid="{00000000-0004-0000-0100-000001000000}"/>
    <hyperlink ref="B77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7"/>
  <sheetViews>
    <sheetView zoomScaleNormal="100" workbookViewId="0">
      <pane ySplit="6" topLeftCell="A94" activePane="bottomLeft" state="frozen"/>
      <selection pane="bottomLeft" activeCell="C130" sqref="C130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1" t="s">
        <v>143</v>
      </c>
      <c r="D4" s="52"/>
      <c r="F4" s="30"/>
      <c r="G4" s="51" t="s">
        <v>142</v>
      </c>
      <c r="H4" s="52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0" si="2">(C76/C72) - 1</f>
        <v>3.0207113762543925E-2</v>
      </c>
      <c r="F76" t="s">
        <v>87</v>
      </c>
      <c r="G76" s="37">
        <v>258.5675</v>
      </c>
      <c r="H76" s="38">
        <f t="shared" ref="H76:H130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53">
        <v>355.28</v>
      </c>
      <c r="D106" s="46">
        <f t="shared" si="2"/>
        <v>2.8345494910083202E-2</v>
      </c>
      <c r="E106" s="54"/>
      <c r="F106" s="54" t="s">
        <v>117</v>
      </c>
      <c r="G106" s="53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4">
        <v>358.096</v>
      </c>
      <c r="D107" s="45">
        <f t="shared" si="2"/>
        <v>2.5217012894803048E-2</v>
      </c>
      <c r="F107" t="s">
        <v>118</v>
      </c>
      <c r="G107" s="44">
        <v>351.16500000000002</v>
      </c>
      <c r="H107" s="45">
        <f t="shared" si="3"/>
        <v>2.5637655635289969E-2</v>
      </c>
    </row>
    <row r="108" spans="2:8" x14ac:dyDescent="0.2">
      <c r="B108" t="s">
        <v>119</v>
      </c>
      <c r="C108" s="44">
        <v>365.78579999999999</v>
      </c>
      <c r="D108" s="45">
        <f t="shared" si="2"/>
        <v>3.2816199297782012E-2</v>
      </c>
      <c r="F108" t="s">
        <v>119</v>
      </c>
      <c r="G108" s="44">
        <v>359.20609999999999</v>
      </c>
      <c r="H108" s="45">
        <f t="shared" si="3"/>
        <v>3.3148489563709305E-2</v>
      </c>
    </row>
    <row r="109" spans="2:8" x14ac:dyDescent="0.2">
      <c r="B109" t="s">
        <v>120</v>
      </c>
      <c r="C109" s="44">
        <v>368.5127</v>
      </c>
      <c r="D109" s="45">
        <f t="shared" si="2"/>
        <v>3.754078929215976E-2</v>
      </c>
      <c r="F109" t="s">
        <v>120</v>
      </c>
      <c r="G109" s="44">
        <v>361.99529999999999</v>
      </c>
      <c r="H109" s="45">
        <f t="shared" si="3"/>
        <v>3.677238827343654E-2</v>
      </c>
    </row>
    <row r="110" spans="2:8" x14ac:dyDescent="0.2">
      <c r="B110" t="s">
        <v>121</v>
      </c>
      <c r="C110" s="44">
        <v>369.23239999999998</v>
      </c>
      <c r="D110" s="45">
        <f t="shared" si="2"/>
        <v>3.9271560459356092E-2</v>
      </c>
      <c r="F110" t="s">
        <v>121</v>
      </c>
      <c r="G110" s="44">
        <v>362.5147</v>
      </c>
      <c r="H110" s="45">
        <f t="shared" si="3"/>
        <v>3.8735974051278488E-2</v>
      </c>
    </row>
    <row r="111" spans="2:8" x14ac:dyDescent="0.2">
      <c r="B111" t="s">
        <v>122</v>
      </c>
      <c r="C111" s="44">
        <v>373.59550000000002</v>
      </c>
      <c r="D111" s="45">
        <f t="shared" si="2"/>
        <v>4.3283086099816792E-2</v>
      </c>
      <c r="F111" t="s">
        <v>122</v>
      </c>
      <c r="G111" s="44">
        <v>366.21850000000001</v>
      </c>
      <c r="H111" s="45">
        <f t="shared" si="3"/>
        <v>4.2867313086440761E-2</v>
      </c>
    </row>
    <row r="112" spans="2:8" x14ac:dyDescent="0.2">
      <c r="B112" t="s">
        <v>123</v>
      </c>
      <c r="C112" s="44">
        <v>378.18259999999998</v>
      </c>
      <c r="D112" s="45">
        <f t="shared" si="2"/>
        <v>3.3890872745743428E-2</v>
      </c>
      <c r="F112" t="s">
        <v>123</v>
      </c>
      <c r="G112" s="44">
        <v>371.09879999999998</v>
      </c>
      <c r="H112" s="45">
        <f t="shared" si="3"/>
        <v>3.3108290755641478E-2</v>
      </c>
    </row>
    <row r="113" spans="2:8" x14ac:dyDescent="0.2">
      <c r="B113" t="s">
        <v>124</v>
      </c>
      <c r="C113" s="44">
        <v>380.08710000000002</v>
      </c>
      <c r="D113" s="45">
        <f t="shared" si="2"/>
        <v>3.1408415503726195E-2</v>
      </c>
      <c r="F113" t="s">
        <v>124</v>
      </c>
      <c r="G113" s="44">
        <v>373.18090000000001</v>
      </c>
      <c r="H113" s="45">
        <f t="shared" si="3"/>
        <v>3.08998486996932E-2</v>
      </c>
    </row>
    <row r="114" spans="2:8" x14ac:dyDescent="0.2">
      <c r="B114" t="s">
        <v>125</v>
      </c>
      <c r="C114" s="44">
        <v>380.21879999999999</v>
      </c>
      <c r="D114" s="45">
        <f t="shared" si="2"/>
        <v>2.9754701916733239E-2</v>
      </c>
      <c r="F114" t="s">
        <v>125</v>
      </c>
      <c r="G114" s="44">
        <v>373.15719999999999</v>
      </c>
      <c r="H114" s="45">
        <f t="shared" si="3"/>
        <v>2.9357430195244394E-2</v>
      </c>
    </row>
    <row r="115" spans="2:8" x14ac:dyDescent="0.2">
      <c r="B115" t="s">
        <v>126</v>
      </c>
      <c r="C115" s="44">
        <v>383.39069999999998</v>
      </c>
      <c r="D115" s="45">
        <f t="shared" si="2"/>
        <v>2.6218731221334224E-2</v>
      </c>
      <c r="F115" t="s">
        <v>126</v>
      </c>
      <c r="G115" s="44">
        <v>375.88929999999999</v>
      </c>
      <c r="H115" s="45">
        <f t="shared" si="3"/>
        <v>2.6407185874006922E-2</v>
      </c>
    </row>
    <row r="116" spans="2:8" x14ac:dyDescent="0.2">
      <c r="B116" t="s">
        <v>127</v>
      </c>
      <c r="C116" s="44">
        <v>387.68329999999997</v>
      </c>
      <c r="D116" s="45">
        <f t="shared" si="2"/>
        <v>2.5121991334344784E-2</v>
      </c>
      <c r="F116" t="s">
        <v>127</v>
      </c>
      <c r="G116" s="44">
        <v>380.60300000000001</v>
      </c>
      <c r="H116" s="45">
        <f t="shared" si="3"/>
        <v>2.5610969369882053E-2</v>
      </c>
    </row>
    <row r="117" spans="2:8" x14ac:dyDescent="0.2">
      <c r="B117" t="s">
        <v>128</v>
      </c>
      <c r="C117" s="44">
        <v>388.33550000000002</v>
      </c>
      <c r="D117" s="45">
        <f t="shared" si="2"/>
        <v>2.1701341613540759E-2</v>
      </c>
      <c r="F117" t="s">
        <v>128</v>
      </c>
      <c r="G117" s="44">
        <v>381.42309999999998</v>
      </c>
      <c r="H117" s="45">
        <f t="shared" si="3"/>
        <v>2.2086339359811635E-2</v>
      </c>
    </row>
    <row r="118" spans="2:8" x14ac:dyDescent="0.2">
      <c r="B118" t="s">
        <v>129</v>
      </c>
      <c r="C118" s="44">
        <v>387.56779999999998</v>
      </c>
      <c r="D118" s="45">
        <f t="shared" si="2"/>
        <v>1.932834462683064E-2</v>
      </c>
      <c r="F118" t="s">
        <v>129</v>
      </c>
      <c r="G118" s="44">
        <v>380.43169999999998</v>
      </c>
      <c r="H118" s="45">
        <f t="shared" si="3"/>
        <v>1.9494465067269262E-2</v>
      </c>
    </row>
    <row r="119" spans="2:8" x14ac:dyDescent="0.2">
      <c r="B119" t="s">
        <v>130</v>
      </c>
      <c r="C119" s="44">
        <v>390.57339999999999</v>
      </c>
      <c r="D119" s="45">
        <f t="shared" si="2"/>
        <v>1.8734674576091681E-2</v>
      </c>
      <c r="F119" t="s">
        <v>130</v>
      </c>
      <c r="G119" s="44">
        <v>383.20859999999999</v>
      </c>
      <c r="H119" s="45">
        <f t="shared" si="3"/>
        <v>1.9471956238179766E-2</v>
      </c>
    </row>
    <row r="120" spans="2:8" x14ac:dyDescent="0.2">
      <c r="B120" t="s">
        <v>131</v>
      </c>
      <c r="C120" s="44">
        <v>394.8818</v>
      </c>
      <c r="D120" s="45">
        <f t="shared" si="2"/>
        <v>1.8567990934868828E-2</v>
      </c>
      <c r="F120" t="s">
        <v>131</v>
      </c>
      <c r="G120" s="44">
        <v>387.99590000000001</v>
      </c>
      <c r="H120" s="45">
        <f t="shared" si="3"/>
        <v>1.9424176898237722E-2</v>
      </c>
    </row>
    <row r="121" spans="2:8" x14ac:dyDescent="0.2">
      <c r="B121" t="s">
        <v>132</v>
      </c>
      <c r="C121" s="44">
        <v>395.61880000000002</v>
      </c>
      <c r="D121" s="45">
        <f t="shared" si="2"/>
        <v>1.8755174327353519E-2</v>
      </c>
      <c r="F121" t="s">
        <v>132</v>
      </c>
      <c r="G121" s="44">
        <v>388.9058</v>
      </c>
      <c r="H121" s="45">
        <f t="shared" si="3"/>
        <v>1.961784695263602E-2</v>
      </c>
    </row>
    <row r="122" spans="2:8" x14ac:dyDescent="0.2">
      <c r="B122" t="s">
        <v>133</v>
      </c>
      <c r="C122" s="44">
        <v>394.60169999999999</v>
      </c>
      <c r="D122" s="45">
        <f t="shared" si="2"/>
        <v>1.8148824541151187E-2</v>
      </c>
      <c r="F122" t="s">
        <v>133</v>
      </c>
      <c r="G122" s="44">
        <v>387.76100000000002</v>
      </c>
      <c r="H122" s="45">
        <f t="shared" si="3"/>
        <v>1.9265744679005659E-2</v>
      </c>
    </row>
    <row r="123" spans="2:8" x14ac:dyDescent="0.2">
      <c r="B123" t="s">
        <v>134</v>
      </c>
      <c r="C123" s="44">
        <v>397.2038</v>
      </c>
      <c r="D123" s="45">
        <f t="shared" si="2"/>
        <v>1.6976066470476558E-2</v>
      </c>
      <c r="F123" t="s">
        <v>134</v>
      </c>
      <c r="G123" s="44">
        <v>390.06509999999997</v>
      </c>
      <c r="H123" s="45">
        <f t="shared" si="3"/>
        <v>1.7892343752201834E-2</v>
      </c>
    </row>
    <row r="124" spans="2:8" x14ac:dyDescent="0.2">
      <c r="B124" t="s">
        <v>135</v>
      </c>
      <c r="C124" s="44">
        <v>401.3965</v>
      </c>
      <c r="D124" s="45">
        <f t="shared" si="2"/>
        <v>1.6497848216858735E-2</v>
      </c>
      <c r="F124" t="s">
        <v>135</v>
      </c>
      <c r="G124" s="44">
        <v>394.72739999999999</v>
      </c>
      <c r="H124" s="45">
        <f t="shared" si="3"/>
        <v>1.7349410135519383E-2</v>
      </c>
    </row>
    <row r="125" spans="2:8" x14ac:dyDescent="0.2">
      <c r="B125" t="s">
        <v>136</v>
      </c>
      <c r="C125" s="44">
        <v>402.37150000000003</v>
      </c>
      <c r="D125" s="45">
        <f t="shared" si="2"/>
        <v>1.706870350954004E-2</v>
      </c>
      <c r="F125" t="s">
        <v>136</v>
      </c>
      <c r="G125" s="44">
        <v>395.89940000000001</v>
      </c>
      <c r="H125" s="45">
        <f t="shared" si="3"/>
        <v>1.7982760863941794E-2</v>
      </c>
    </row>
    <row r="126" spans="2:8" x14ac:dyDescent="0.2">
      <c r="B126" t="s">
        <v>137</v>
      </c>
      <c r="C126" s="44">
        <v>401.5</v>
      </c>
      <c r="D126" s="45">
        <f t="shared" si="2"/>
        <v>1.7481678360736996E-2</v>
      </c>
      <c r="F126" t="s">
        <v>137</v>
      </c>
      <c r="G126" s="44">
        <v>394.93970000000002</v>
      </c>
      <c r="H126" s="45">
        <f t="shared" si="3"/>
        <v>1.8513207878048554E-2</v>
      </c>
    </row>
    <row r="127" spans="2:8" x14ac:dyDescent="0.2">
      <c r="B127" t="s">
        <v>138</v>
      </c>
      <c r="C127" s="44">
        <v>404.4246</v>
      </c>
      <c r="D127" s="45">
        <f t="shared" si="2"/>
        <v>1.8179080864785258E-2</v>
      </c>
      <c r="F127" t="s">
        <v>138</v>
      </c>
      <c r="G127" s="44">
        <v>397.5856</v>
      </c>
      <c r="H127" s="45">
        <f t="shared" si="3"/>
        <v>1.9280115037207946E-2</v>
      </c>
    </row>
    <row r="128" spans="2:8" x14ac:dyDescent="0.2">
      <c r="B128" t="s">
        <v>140</v>
      </c>
      <c r="C128" s="44">
        <v>408.81380000000001</v>
      </c>
      <c r="D128" s="45">
        <f t="shared" si="2"/>
        <v>1.8478736112547134E-2</v>
      </c>
      <c r="F128" t="s">
        <v>140</v>
      </c>
      <c r="G128" s="44">
        <v>402.44439999999997</v>
      </c>
      <c r="H128" s="45">
        <f t="shared" si="3"/>
        <v>1.9550200974140619E-2</v>
      </c>
    </row>
    <row r="129" spans="2:8" x14ac:dyDescent="0.2">
      <c r="B129" t="s">
        <v>139</v>
      </c>
      <c r="C129" s="44">
        <v>409.96069999999997</v>
      </c>
      <c r="D129" s="45">
        <f t="shared" si="2"/>
        <v>1.8861176798058432E-2</v>
      </c>
      <c r="F129" t="s">
        <v>139</v>
      </c>
      <c r="G129" s="44">
        <v>403.7944</v>
      </c>
      <c r="H129" s="45">
        <f t="shared" si="3"/>
        <v>1.9941934744028389E-2</v>
      </c>
    </row>
    <row r="130" spans="2:8" x14ac:dyDescent="0.2">
      <c r="B130" t="s">
        <v>141</v>
      </c>
      <c r="C130" s="44">
        <v>409.29160000000002</v>
      </c>
      <c r="D130" s="45">
        <f t="shared" si="2"/>
        <v>1.9406226650062308E-2</v>
      </c>
      <c r="F130" t="s">
        <v>141</v>
      </c>
      <c r="G130" s="44">
        <v>403.01900000000001</v>
      </c>
      <c r="H130" s="45">
        <f t="shared" si="3"/>
        <v>2.0457046987172989E-2</v>
      </c>
    </row>
    <row r="133" spans="2:8" x14ac:dyDescent="0.2">
      <c r="C133" s="55"/>
    </row>
    <row r="134" spans="2:8" x14ac:dyDescent="0.2">
      <c r="C134" s="55"/>
    </row>
    <row r="135" spans="2:8" x14ac:dyDescent="0.2">
      <c r="C135" s="55"/>
    </row>
    <row r="136" spans="2:8" x14ac:dyDescent="0.2">
      <c r="C136" s="55"/>
    </row>
    <row r="137" spans="2:8" x14ac:dyDescent="0.2">
      <c r="C137" s="55"/>
    </row>
    <row r="138" spans="2:8" x14ac:dyDescent="0.2">
      <c r="C138" s="55"/>
    </row>
    <row r="139" spans="2:8" x14ac:dyDescent="0.2">
      <c r="C139" s="55"/>
    </row>
    <row r="140" spans="2:8" x14ac:dyDescent="0.2">
      <c r="C140" s="55"/>
    </row>
    <row r="141" spans="2:8" x14ac:dyDescent="0.2">
      <c r="C141" s="55"/>
    </row>
    <row r="142" spans="2:8" x14ac:dyDescent="0.2">
      <c r="C142" s="55"/>
    </row>
    <row r="143" spans="2:8" x14ac:dyDescent="0.2">
      <c r="C143" s="55"/>
    </row>
    <row r="144" spans="2:8" x14ac:dyDescent="0.2">
      <c r="C144" s="55"/>
    </row>
    <row r="145" spans="3:3" x14ac:dyDescent="0.2">
      <c r="C145" s="55"/>
    </row>
    <row r="146" spans="3:3" x14ac:dyDescent="0.2">
      <c r="C146" s="55"/>
    </row>
    <row r="147" spans="3:3" x14ac:dyDescent="0.2">
      <c r="C147" s="55"/>
    </row>
    <row r="148" spans="3:3" x14ac:dyDescent="0.2">
      <c r="C148" s="55"/>
    </row>
    <row r="149" spans="3:3" x14ac:dyDescent="0.2">
      <c r="C149" s="55"/>
    </row>
    <row r="150" spans="3:3" x14ac:dyDescent="0.2">
      <c r="C150" s="55"/>
    </row>
    <row r="151" spans="3:3" x14ac:dyDescent="0.2">
      <c r="C151" s="55"/>
    </row>
    <row r="152" spans="3:3" x14ac:dyDescent="0.2">
      <c r="C152" s="55"/>
    </row>
    <row r="153" spans="3:3" x14ac:dyDescent="0.2">
      <c r="C153" s="55"/>
    </row>
    <row r="154" spans="3:3" x14ac:dyDescent="0.2">
      <c r="C154" s="55"/>
    </row>
    <row r="155" spans="3:3" x14ac:dyDescent="0.2">
      <c r="C155" s="55"/>
    </row>
    <row r="156" spans="3:3" x14ac:dyDescent="0.2">
      <c r="C156" s="55"/>
    </row>
    <row r="157" spans="3:3" x14ac:dyDescent="0.2">
      <c r="C157" s="54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>
      <selection activeCell="C37" sqref="C37"/>
    </sheetView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1" t="s">
        <v>143</v>
      </c>
      <c r="D4" s="52"/>
      <c r="F4" s="30"/>
      <c r="G4" s="51" t="s">
        <v>142</v>
      </c>
      <c r="H4" s="52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7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226.69300000000001</v>
      </c>
      <c r="D17" s="38">
        <f t="shared" si="1"/>
        <v>2.9421133664857546E-3</v>
      </c>
      <c r="F17">
        <v>2010</v>
      </c>
      <c r="G17" s="37">
        <v>222.38399999999999</v>
      </c>
      <c r="H17" s="38">
        <f t="shared" si="0"/>
        <v>7.8220594766562623E-3</v>
      </c>
    </row>
    <row r="18" spans="2:8" x14ac:dyDescent="0.2">
      <c r="B18">
        <v>2011</v>
      </c>
      <c r="C18" s="37">
        <v>232.76499999999999</v>
      </c>
      <c r="D18" s="38">
        <f t="shared" si="1"/>
        <v>2.678512349300588E-2</v>
      </c>
      <c r="F18">
        <v>2011</v>
      </c>
      <c r="G18" s="37">
        <v>229.435</v>
      </c>
      <c r="H18" s="38">
        <f t="shared" si="0"/>
        <v>3.1706417727894065E-2</v>
      </c>
    </row>
    <row r="19" spans="2:8" x14ac:dyDescent="0.2">
      <c r="B19">
        <v>2012</v>
      </c>
      <c r="C19" s="37">
        <v>238.66300000000001</v>
      </c>
      <c r="D19" s="38">
        <f t="shared" si="1"/>
        <v>2.533886108306671E-2</v>
      </c>
      <c r="F19">
        <v>2012</v>
      </c>
      <c r="G19" s="37">
        <v>235.261</v>
      </c>
      <c r="H19" s="38">
        <f t="shared" si="0"/>
        <v>2.5392812779218454E-2</v>
      </c>
    </row>
    <row r="20" spans="2:8" x14ac:dyDescent="0.2">
      <c r="B20">
        <v>2013</v>
      </c>
      <c r="C20" s="37">
        <v>241.56299999999999</v>
      </c>
      <c r="D20" s="38">
        <f t="shared" si="1"/>
        <v>1.2151024666579913E-2</v>
      </c>
      <c r="F20">
        <v>2013</v>
      </c>
      <c r="G20" s="37">
        <v>238.12899999999999</v>
      </c>
      <c r="H20" s="38">
        <f t="shared" si="0"/>
        <v>1.2190715843254818E-2</v>
      </c>
    </row>
    <row r="21" spans="2:8" x14ac:dyDescent="0.2">
      <c r="B21">
        <v>2014</v>
      </c>
      <c r="C21" s="37">
        <v>246.018</v>
      </c>
      <c r="D21" s="38">
        <f t="shared" si="1"/>
        <v>1.8442393909663402E-2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</v>
      </c>
      <c r="D22" s="38">
        <f t="shared" si="1"/>
        <v>1.3600630848149331E-2</v>
      </c>
      <c r="F22">
        <v>2015</v>
      </c>
      <c r="G22" s="37">
        <v>244.93299999999999</v>
      </c>
      <c r="H22" s="38">
        <f t="shared" si="0"/>
        <v>9.067613664452967E-3</v>
      </c>
    </row>
    <row r="23" spans="2:8" x14ac:dyDescent="0.2">
      <c r="B23">
        <v>2016</v>
      </c>
      <c r="C23" s="37">
        <v>254.886</v>
      </c>
      <c r="D23" s="38">
        <f t="shared" si="1"/>
        <v>2.2144335188720055E-2</v>
      </c>
      <c r="F23">
        <v>2016</v>
      </c>
      <c r="G23" s="37">
        <v>250.523</v>
      </c>
      <c r="H23" s="38">
        <f t="shared" si="0"/>
        <v>2.2822567804256622E-2</v>
      </c>
    </row>
    <row r="24" spans="2:8" x14ac:dyDescent="0.2">
      <c r="B24">
        <v>2017</v>
      </c>
      <c r="C24" s="37">
        <v>262.66800000000001</v>
      </c>
      <c r="D24" s="38">
        <f t="shared" si="1"/>
        <v>3.0531296344248116E-2</v>
      </c>
      <c r="F24">
        <v>2017</v>
      </c>
      <c r="G24" s="37">
        <v>258.84699999999998</v>
      </c>
      <c r="H24" s="38">
        <f t="shared" si="0"/>
        <v>3.3226490182538093E-2</v>
      </c>
    </row>
    <row r="25" spans="2:8" x14ac:dyDescent="0.2">
      <c r="B25">
        <v>2018</v>
      </c>
      <c r="C25" s="37">
        <v>271.089</v>
      </c>
      <c r="D25" s="38">
        <f t="shared" si="1"/>
        <v>3.2059481931563827E-2</v>
      </c>
      <c r="F25">
        <v>2018</v>
      </c>
      <c r="G25" s="37">
        <v>267.55</v>
      </c>
      <c r="H25" s="38">
        <f t="shared" si="0"/>
        <v>3.3622178352463061E-2</v>
      </c>
    </row>
    <row r="26" spans="2:8" x14ac:dyDescent="0.2">
      <c r="B26">
        <v>2019</v>
      </c>
      <c r="C26" s="37">
        <v>277.98399999999998</v>
      </c>
      <c r="D26" s="38">
        <f t="shared" si="1"/>
        <v>2.5434451416324499E-2</v>
      </c>
      <c r="F26">
        <v>2019</v>
      </c>
      <c r="G26" s="37">
        <v>273.27199999999999</v>
      </c>
      <c r="H26" s="38">
        <f t="shared" si="0"/>
        <v>2.1386656699682316E-2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1.6939823874755344E-2</v>
      </c>
      <c r="F27">
        <v>2020</v>
      </c>
      <c r="G27" s="37">
        <v>278.476</v>
      </c>
      <c r="H27" s="38">
        <f t="shared" si="0"/>
        <v>1.9043297520419333E-2</v>
      </c>
    </row>
    <row r="28" spans="2:8" x14ac:dyDescent="0.2">
      <c r="B28">
        <v>2021</v>
      </c>
      <c r="C28" s="37">
        <v>295.56</v>
      </c>
      <c r="D28" s="38">
        <f t="shared" si="1"/>
        <v>4.5515806900064737E-2</v>
      </c>
      <c r="F28">
        <v>2021</v>
      </c>
      <c r="G28" s="37">
        <v>291.70400000000001</v>
      </c>
      <c r="H28" s="38">
        <f t="shared" si="0"/>
        <v>4.7501400479754041E-2</v>
      </c>
    </row>
    <row r="29" spans="2:8" x14ac:dyDescent="0.2">
      <c r="B29">
        <v>2022</v>
      </c>
      <c r="C29" s="37">
        <v>322.16699999999997</v>
      </c>
      <c r="D29" s="38">
        <f t="shared" si="1"/>
        <v>9.0022330491270619E-2</v>
      </c>
      <c r="F29">
        <v>2022</v>
      </c>
      <c r="G29" s="37">
        <v>317.40300000000002</v>
      </c>
      <c r="H29" s="38">
        <f t="shared" si="0"/>
        <v>8.8099580396566513E-2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5.7976142807922848E-2</v>
      </c>
      <c r="F30">
        <v>2023</v>
      </c>
      <c r="G30" s="37">
        <v>334.911</v>
      </c>
      <c r="H30" s="46">
        <f t="shared" si="0"/>
        <v>5.5160159166737444E-2</v>
      </c>
    </row>
    <row r="31" spans="2:8" x14ac:dyDescent="0.2">
      <c r="B31">
        <v>2024</v>
      </c>
      <c r="C31" s="37">
        <v>353.488</v>
      </c>
      <c r="D31" s="47">
        <f t="shared" si="1"/>
        <v>3.7093106837418732E-2</v>
      </c>
      <c r="F31">
        <v>2024</v>
      </c>
      <c r="G31" s="37">
        <v>347.01799999999997</v>
      </c>
      <c r="H31" s="47">
        <f t="shared" si="0"/>
        <v>3.6149902511413368E-2</v>
      </c>
    </row>
    <row r="32" spans="2:8" x14ac:dyDescent="0.2">
      <c r="B32">
        <v>2025</v>
      </c>
      <c r="C32" s="44">
        <v>366.10751666666664</v>
      </c>
      <c r="D32" s="45">
        <f t="shared" si="1"/>
        <v>3.5699986043844945E-2</v>
      </c>
      <c r="F32">
        <v>2025</v>
      </c>
      <c r="G32" s="44">
        <v>359.43365</v>
      </c>
      <c r="H32" s="45">
        <f t="shared" si="0"/>
        <v>3.5778115256269283E-2</v>
      </c>
    </row>
    <row r="33" spans="2:8" x14ac:dyDescent="0.2">
      <c r="B33">
        <v>2026</v>
      </c>
      <c r="C33" s="44">
        <v>378.41423333333336</v>
      </c>
      <c r="D33" s="45">
        <f t="shared" si="1"/>
        <v>3.3615034126359467E-2</v>
      </c>
      <c r="F33">
        <v>2026</v>
      </c>
      <c r="G33" s="44">
        <v>371.31856666666664</v>
      </c>
      <c r="H33" s="45">
        <f t="shared" si="0"/>
        <v>3.3065676145421108E-2</v>
      </c>
    </row>
    <row r="34" spans="2:8" x14ac:dyDescent="0.2">
      <c r="B34">
        <v>2027</v>
      </c>
      <c r="C34" s="44">
        <v>387.03806666666668</v>
      </c>
      <c r="D34" s="45">
        <f t="shared" si="1"/>
        <v>2.2789400011116623E-2</v>
      </c>
      <c r="F34">
        <v>2027</v>
      </c>
      <c r="G34" s="44">
        <v>379.89696666666669</v>
      </c>
      <c r="H34" s="45">
        <f t="shared" si="0"/>
        <v>2.3102534508329331E-2</v>
      </c>
    </row>
    <row r="35" spans="2:8" x14ac:dyDescent="0.2">
      <c r="B35">
        <v>2028</v>
      </c>
      <c r="C35" s="44">
        <v>394.19319999999999</v>
      </c>
      <c r="D35" s="45">
        <f t="shared" si="1"/>
        <v>1.8486898187964673E-2</v>
      </c>
      <c r="F35">
        <v>2028</v>
      </c>
      <c r="G35" s="44">
        <v>387.27136666666667</v>
      </c>
      <c r="H35" s="45">
        <f t="shared" si="0"/>
        <v>1.9411579051828776E-2</v>
      </c>
    </row>
    <row r="36" spans="2:8" x14ac:dyDescent="0.2">
      <c r="B36">
        <v>2029</v>
      </c>
      <c r="C36" s="44">
        <v>400.89471666666668</v>
      </c>
      <c r="D36" s="45">
        <f t="shared" si="1"/>
        <v>1.7000589220379059E-2</v>
      </c>
      <c r="F36">
        <v>2029</v>
      </c>
      <c r="G36" s="44">
        <v>394.21645000000007</v>
      </c>
      <c r="H36" s="45">
        <f t="shared" si="0"/>
        <v>1.7933376776887222E-2</v>
      </c>
    </row>
    <row r="37" spans="2:8" x14ac:dyDescent="0.2">
      <c r="B37">
        <v>2030</v>
      </c>
      <c r="C37" s="44">
        <v>408.43268333333339</v>
      </c>
      <c r="D37" s="45">
        <f t="shared" si="1"/>
        <v>1.8802858589264781E-2</v>
      </c>
      <c r="F37">
        <v>2030</v>
      </c>
      <c r="G37" s="44">
        <v>402.05113333333338</v>
      </c>
      <c r="H37" s="45">
        <f t="shared" si="0"/>
        <v>1.9874064954248594E-2</v>
      </c>
    </row>
    <row r="38" spans="2:8" x14ac:dyDescent="0.2">
      <c r="H38" s="38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Pessimistic Forecast, Quarterly</vt:lpstr>
      <vt:lpstr>Pessimistic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Thompson, Sean</cp:lastModifiedBy>
  <cp:revision/>
  <dcterms:created xsi:type="dcterms:W3CDTF">2004-11-18T18:32:38Z</dcterms:created>
  <dcterms:modified xsi:type="dcterms:W3CDTF">2025-04-25T21:36:45Z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